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<sst xmlns="http://schemas.openxmlformats.org/spreadsheetml/2006/main" count="33" uniqueCount="24">
  <si>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Pret de baza:</t>
  </si>
  <si>
    <t>1 Camera</t>
  </si>
  <si>
    <t>2 Camere</t>
  </si>
  <si>
    <t>3 Camere</t>
  </si>
  <si>
    <t>4 Camere</t>
  </si>
  <si>
    <t>Strict pentru uzul Birourilor Notariale</t>
  </si>
  <si>
    <t>Preturi in Euro, pentru apartamente confort 1</t>
  </si>
  <si>
    <t>Nota:</t>
  </si>
  <si>
    <t xml:space="preserve">   Pretul de baza este pentru apartamentul conventional</t>
  </si>
  <si>
    <t xml:space="preserve">   Din actul de proprietate reies urmatoarele date: localizarea, tipul apartamentului (nr. de camere si confortul), etajul si anul construirii blocului</t>
  </si>
  <si>
    <t>Exemplu de calcul:</t>
  </si>
  <si>
    <t>Zona 0:</t>
  </si>
  <si>
    <t>4. Bd. Libertatii, Bd. Natiunilor Unite</t>
  </si>
  <si>
    <t>Anexa nr. 4/1</t>
  </si>
  <si>
    <t xml:space="preserve">   Din actele de proprietate reiese ca se tranzactioneaza un apartament situat in Bucuresti zona 0 - bd. Libertatii, cu 3 camere confort 1 la etajul 5/10, apartament construit dupa 1990</t>
  </si>
  <si>
    <t>Apartament situat la parter</t>
  </si>
  <si>
    <t>Apartament construit inainte de 1977</t>
  </si>
  <si>
    <t>Apartament construit perioada 1977-1990</t>
  </si>
  <si>
    <t>Apartament construit dupa 1990</t>
  </si>
  <si>
    <t>Apartament situat la etaj intermediar</t>
  </si>
  <si>
    <t>Apartament situat la etaj superior bloc P+10</t>
  </si>
  <si>
    <t>Apartament situat la ultimul etaj</t>
  </si>
  <si>
    <t>Preturi valabile in 2008</t>
  </si>
  <si>
    <r>
      <t xml:space="preserve">   Din grila rezulta ca un apartament cu 3 camere confort 1, situat la etajul 5/10 construit dupa 1990, este de </t>
    </r>
    <r>
      <rPr>
        <b/>
        <sz val="10"/>
        <rFont val="Arial"/>
        <family val="2"/>
      </rPr>
      <t>189.000 Euro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</si>
</sst>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8" xfId="0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90" zoomScaleNormal="90" workbookViewId="0" topLeftCell="A11">
      <selection activeCell="A42" sqref="A42"/>
    </sheetView>
  </sheetViews>
  <sheetFormatPr defaultColWidth="9.140625" defaultRowHeight="12.75"/>
  <cols>
    <col min="1" max="1" width="43.28125" style="1" customWidth="1"/>
  </cols>
  <sheetData>
    <row r="1" spans="2:5" ht="12.75">
      <c r="B1" s="20"/>
      <c r="C1" s="20" t="s">
        <v>13</v>
      </c>
      <c r="D1" s="20"/>
      <c r="E1" s="20"/>
    </row>
    <row r="2" spans="2:5" ht="12.75">
      <c r="B2" s="20" t="s">
        <v>5</v>
      </c>
      <c r="C2" s="20"/>
      <c r="D2" s="20"/>
      <c r="E2" s="20"/>
    </row>
    <row r="3" s="20" customFormat="1" ht="12.75">
      <c r="B3" s="20" t="s">
        <v>22</v>
      </c>
    </row>
    <row r="4" s="20" customFormat="1" ht="12.75"/>
    <row r="5" s="20" customFormat="1" ht="12.75"/>
    <row r="6" s="20" customFormat="1" ht="12.75"/>
    <row r="7" s="20" customFormat="1" ht="12.75"/>
    <row r="8" s="20" customFormat="1" ht="12.75"/>
    <row r="9" spans="7:10" s="20" customFormat="1" ht="12.75">
      <c r="G9" s="5">
        <v>65000</v>
      </c>
      <c r="H9" s="3">
        <v>90000</v>
      </c>
      <c r="I9" s="3">
        <v>115000</v>
      </c>
      <c r="J9" s="6">
        <v>130000</v>
      </c>
    </row>
    <row r="10" spans="1:10" s="20" customFormat="1" ht="12.75">
      <c r="A10" s="20" t="s">
        <v>11</v>
      </c>
      <c r="G10" s="20">
        <f>1.6*G9</f>
        <v>104000</v>
      </c>
      <c r="H10" s="20">
        <f>1.6*H9</f>
        <v>144000</v>
      </c>
      <c r="I10" s="20">
        <f>1.6*I9</f>
        <v>184000</v>
      </c>
      <c r="J10" s="20">
        <f>1.6*J9</f>
        <v>208000</v>
      </c>
    </row>
    <row r="11" s="20" customFormat="1" ht="12.75">
      <c r="A11" s="20" t="s">
        <v>12</v>
      </c>
    </row>
    <row r="12" s="20" customFormat="1" ht="12.75"/>
    <row r="13" s="20" customFormat="1" ht="12.75"/>
    <row r="15" spans="1:5" ht="13.5" thickBot="1">
      <c r="A15" s="27" t="s">
        <v>6</v>
      </c>
      <c r="B15" s="27"/>
      <c r="C15" s="27"/>
      <c r="D15" s="27"/>
      <c r="E15" s="27"/>
    </row>
    <row r="16" spans="1:13" ht="12.75">
      <c r="A16" s="9"/>
      <c r="B16" s="23" t="s">
        <v>1</v>
      </c>
      <c r="C16" s="24" t="s">
        <v>2</v>
      </c>
      <c r="D16" s="24" t="s">
        <v>3</v>
      </c>
      <c r="E16" s="25" t="s">
        <v>4</v>
      </c>
      <c r="F16" s="20"/>
      <c r="G16" s="20"/>
      <c r="H16" s="20"/>
      <c r="I16" s="20"/>
      <c r="J16" s="20"/>
      <c r="K16" s="20"/>
      <c r="L16" s="20"/>
      <c r="M16" s="20"/>
    </row>
    <row r="17" spans="1:13" ht="12.75">
      <c r="A17" s="9" t="s">
        <v>0</v>
      </c>
      <c r="B17" s="5">
        <v>105000</v>
      </c>
      <c r="C17" s="3">
        <v>140000</v>
      </c>
      <c r="D17" s="3">
        <v>180000</v>
      </c>
      <c r="E17" s="6">
        <v>210000</v>
      </c>
      <c r="F17" s="20"/>
      <c r="G17" s="20"/>
      <c r="H17" s="20"/>
      <c r="I17" s="20"/>
      <c r="J17" s="20"/>
      <c r="K17" s="20"/>
      <c r="L17" s="20"/>
      <c r="M17" s="20"/>
    </row>
    <row r="18" spans="1:13" s="2" customFormat="1" ht="12.75">
      <c r="A18" s="10" t="s">
        <v>15</v>
      </c>
      <c r="B18" s="7"/>
      <c r="C18" s="4"/>
      <c r="D18" s="4"/>
      <c r="E18" s="8"/>
      <c r="F18" s="20"/>
      <c r="G18" s="20"/>
      <c r="H18" s="20"/>
      <c r="I18" s="20"/>
      <c r="J18" s="20"/>
      <c r="K18" s="20"/>
      <c r="L18" s="20"/>
      <c r="M18" s="20"/>
    </row>
    <row r="19" spans="1:13" ht="12.75">
      <c r="A19" s="9" t="s">
        <v>16</v>
      </c>
      <c r="B19" s="11">
        <f>ROUND(B17*(1-0.12)*2,-2)/2</f>
        <v>92400</v>
      </c>
      <c r="C19" s="12">
        <f>ROUND(C17*(1-0.12),-3)</f>
        <v>123000</v>
      </c>
      <c r="D19" s="12">
        <f>ROUND(D17*(1-0.12),-3)</f>
        <v>158000</v>
      </c>
      <c r="E19" s="13">
        <f>ROUND(E17*(1-0.12),-3)</f>
        <v>185000</v>
      </c>
      <c r="F19" s="20"/>
      <c r="G19" s="20"/>
      <c r="H19" s="20"/>
      <c r="I19" s="20"/>
      <c r="J19" s="20"/>
      <c r="K19" s="20"/>
      <c r="L19" s="20"/>
      <c r="M19" s="20"/>
    </row>
    <row r="20" spans="1:13" ht="12.75">
      <c r="A20" s="9" t="s">
        <v>17</v>
      </c>
      <c r="B20" s="11">
        <f>ROUND(B17*(1-0.07)*2,-2)/2</f>
        <v>97650</v>
      </c>
      <c r="C20" s="12">
        <f>ROUND(C17*(1-0.07),-3)</f>
        <v>130000</v>
      </c>
      <c r="D20" s="12">
        <f>ROUND(D17*(1-0.07),-3)</f>
        <v>167000</v>
      </c>
      <c r="E20" s="13">
        <f>ROUND(E17*(1-0.07),-3)</f>
        <v>195000</v>
      </c>
      <c r="F20" s="20"/>
      <c r="G20" s="20"/>
      <c r="H20" s="20"/>
      <c r="I20" s="20"/>
      <c r="J20" s="20"/>
      <c r="K20" s="20"/>
      <c r="L20" s="20"/>
      <c r="M20" s="20"/>
    </row>
    <row r="21" spans="1:13" ht="12.75">
      <c r="A21" s="9" t="s">
        <v>18</v>
      </c>
      <c r="B21" s="11">
        <f>ROUND(B17*(1+0.03)*2,-2)/2</f>
        <v>108150</v>
      </c>
      <c r="C21" s="12">
        <f>ROUND(C17*(1+0.03),-3)</f>
        <v>144000</v>
      </c>
      <c r="D21" s="12">
        <f>ROUND(D17*(1+0.03),-3)</f>
        <v>185000</v>
      </c>
      <c r="E21" s="13">
        <f>ROUND(E17*(1+0.03),-3)</f>
        <v>216000</v>
      </c>
      <c r="F21" s="20"/>
      <c r="G21" s="20"/>
      <c r="H21" s="20"/>
      <c r="I21" s="20"/>
      <c r="J21" s="20"/>
      <c r="K21" s="20"/>
      <c r="L21" s="20"/>
      <c r="M21" s="20"/>
    </row>
    <row r="22" spans="1:13" s="2" customFormat="1" ht="12.75">
      <c r="A22" s="10" t="s">
        <v>19</v>
      </c>
      <c r="B22" s="16"/>
      <c r="C22" s="14"/>
      <c r="D22" s="14"/>
      <c r="E22" s="15"/>
      <c r="F22" s="20"/>
      <c r="G22" s="20"/>
      <c r="H22" s="20"/>
      <c r="I22" s="20"/>
      <c r="J22" s="20"/>
      <c r="K22" s="20"/>
      <c r="L22" s="20"/>
      <c r="M22" s="20"/>
    </row>
    <row r="23" spans="1:13" ht="12.75">
      <c r="A23" s="9" t="s">
        <v>16</v>
      </c>
      <c r="B23" s="11">
        <f>ROUND(B17*(1-0.05)*2,-2)/2</f>
        <v>99750</v>
      </c>
      <c r="C23" s="12">
        <f>ROUND(C17*(1-0.05),-3)</f>
        <v>133000</v>
      </c>
      <c r="D23" s="12">
        <f>ROUND(D17*(1-0.05),-3)</f>
        <v>171000</v>
      </c>
      <c r="E23" s="13">
        <f>ROUND(E17*(1-0.05),-3)</f>
        <v>200000</v>
      </c>
      <c r="F23" s="20"/>
      <c r="G23" s="20"/>
      <c r="H23" s="20"/>
      <c r="I23" s="20"/>
      <c r="J23" s="20"/>
      <c r="K23" s="20"/>
      <c r="L23" s="20"/>
      <c r="M23" s="20"/>
    </row>
    <row r="24" spans="1:13" ht="12.75">
      <c r="A24" s="9" t="s">
        <v>17</v>
      </c>
      <c r="B24" s="11">
        <f>ROUND(B17*(1-0)*2,-2)/2</f>
        <v>105000</v>
      </c>
      <c r="C24" s="12">
        <f>ROUND(C17*(1-0),-3)</f>
        <v>140000</v>
      </c>
      <c r="D24" s="12">
        <f>ROUND(D17*(1-0),-3)</f>
        <v>180000</v>
      </c>
      <c r="E24" s="13">
        <f>ROUND(E17*(1-0),-3)</f>
        <v>210000</v>
      </c>
      <c r="F24" s="20"/>
      <c r="G24" s="20"/>
      <c r="H24" s="20"/>
      <c r="I24" s="20"/>
      <c r="J24" s="20"/>
      <c r="K24" s="20"/>
      <c r="L24" s="20"/>
      <c r="M24" s="20"/>
    </row>
    <row r="25" spans="1:13" ht="12.75">
      <c r="A25" s="9" t="s">
        <v>18</v>
      </c>
      <c r="B25" s="11">
        <f>ROUND(B17*(1+0.1)*2,-2)/2</f>
        <v>115500</v>
      </c>
      <c r="C25" s="12">
        <f>ROUND(C17*(1+0.1),-3)</f>
        <v>154000</v>
      </c>
      <c r="D25" s="12">
        <f>ROUND(D17*(1+0.1),-3)</f>
        <v>198000</v>
      </c>
      <c r="E25" s="13">
        <f>ROUND(E17*(1+0.1),-3)</f>
        <v>231000</v>
      </c>
      <c r="F25" s="20"/>
      <c r="G25" s="20"/>
      <c r="H25" s="20"/>
      <c r="I25" s="20"/>
      <c r="J25" s="20"/>
      <c r="K25" s="20"/>
      <c r="L25" s="20"/>
      <c r="M25" s="20"/>
    </row>
    <row r="26" spans="1:13" s="2" customFormat="1" ht="12.75">
      <c r="A26" s="10" t="s">
        <v>20</v>
      </c>
      <c r="B26" s="16"/>
      <c r="C26" s="14"/>
      <c r="D26" s="14"/>
      <c r="E26" s="15"/>
      <c r="F26" s="20"/>
      <c r="G26" s="20"/>
      <c r="H26" s="20"/>
      <c r="I26" s="20"/>
      <c r="J26" s="20"/>
      <c r="K26" s="20"/>
      <c r="L26" s="20"/>
      <c r="M26" s="20"/>
    </row>
    <row r="27" spans="1:13" ht="12.75">
      <c r="A27" s="9" t="s">
        <v>16</v>
      </c>
      <c r="B27" s="11">
        <f>ROUND(B17*(1-0.1)*2,-2)/2</f>
        <v>94500</v>
      </c>
      <c r="C27" s="12">
        <f>ROUND(C17*(1-0.1),-3)</f>
        <v>126000</v>
      </c>
      <c r="D27" s="12">
        <f>ROUND(D17*(1-0.1),-3)</f>
        <v>162000</v>
      </c>
      <c r="E27" s="13">
        <f>ROUND(E17*(1-0.1),-3)</f>
        <v>189000</v>
      </c>
      <c r="F27" s="20"/>
      <c r="G27" s="20"/>
      <c r="H27" s="20"/>
      <c r="I27" s="20"/>
      <c r="J27" s="20"/>
      <c r="K27" s="20"/>
      <c r="L27" s="20"/>
      <c r="M27" s="20"/>
    </row>
    <row r="28" spans="1:13" ht="12.75">
      <c r="A28" s="9" t="s">
        <v>17</v>
      </c>
      <c r="B28" s="11">
        <f>ROUND(B17*(1-0.05)*2,-2)/2</f>
        <v>99750</v>
      </c>
      <c r="C28" s="12">
        <f>ROUND(C17*(1-0.05),-3)</f>
        <v>133000</v>
      </c>
      <c r="D28" s="12">
        <f>ROUND(D17*(1-0.05),-3)</f>
        <v>171000</v>
      </c>
      <c r="E28" s="13">
        <f>ROUND(E17*(1-0.05),-3)</f>
        <v>200000</v>
      </c>
      <c r="F28" s="20"/>
      <c r="G28" s="20"/>
      <c r="H28" s="20"/>
      <c r="I28" s="20"/>
      <c r="J28" s="20"/>
      <c r="K28" s="20"/>
      <c r="L28" s="20"/>
      <c r="M28" s="20"/>
    </row>
    <row r="29" spans="1:13" ht="12.75">
      <c r="A29" s="9" t="s">
        <v>18</v>
      </c>
      <c r="B29" s="11">
        <f>ROUND(B17*(1+0.05)*2,-2)/2</f>
        <v>110250</v>
      </c>
      <c r="C29" s="12">
        <f>ROUND(C17*(1+0.05),-3)</f>
        <v>147000</v>
      </c>
      <c r="D29" s="12">
        <f>ROUND(D17*(1+0.05),-3)</f>
        <v>189000</v>
      </c>
      <c r="E29" s="13">
        <f>ROUND(E17*(1+0.05),-3)</f>
        <v>221000</v>
      </c>
      <c r="F29" s="20"/>
      <c r="G29" s="20"/>
      <c r="H29" s="20"/>
      <c r="I29" s="20"/>
      <c r="J29" s="20"/>
      <c r="K29" s="20"/>
      <c r="L29" s="20"/>
      <c r="M29" s="20"/>
    </row>
    <row r="30" spans="1:13" s="2" customFormat="1" ht="12.75">
      <c r="A30" s="10" t="s">
        <v>21</v>
      </c>
      <c r="B30" s="16"/>
      <c r="C30" s="14"/>
      <c r="D30" s="14"/>
      <c r="E30" s="15"/>
      <c r="F30" s="20"/>
      <c r="G30" s="20"/>
      <c r="H30" s="20"/>
      <c r="I30" s="20"/>
      <c r="J30" s="20"/>
      <c r="K30" s="20"/>
      <c r="L30" s="20"/>
      <c r="M30" s="20"/>
    </row>
    <row r="31" spans="1:13" ht="12.75">
      <c r="A31" s="9" t="s">
        <v>16</v>
      </c>
      <c r="B31" s="11">
        <f>ROUND(B17*(1-0.17)*2,-2)/2</f>
        <v>87150</v>
      </c>
      <c r="C31" s="12">
        <f>ROUND(C17*(1-0.17),-3)</f>
        <v>116000</v>
      </c>
      <c r="D31" s="12">
        <f>ROUND(D17*(1-0.17),-3)</f>
        <v>149000</v>
      </c>
      <c r="E31" s="13">
        <f>ROUND(E17*(1-0.17),-3)</f>
        <v>174000</v>
      </c>
      <c r="F31" s="20"/>
      <c r="G31" s="20"/>
      <c r="H31" s="20"/>
      <c r="I31" s="20"/>
      <c r="J31" s="20"/>
      <c r="K31" s="20"/>
      <c r="L31" s="20"/>
      <c r="M31" s="20"/>
    </row>
    <row r="32" spans="1:5" ht="12.75">
      <c r="A32" s="9" t="s">
        <v>17</v>
      </c>
      <c r="B32" s="11">
        <f>ROUND(B17*(1-0.12)*2,-2)/2</f>
        <v>92400</v>
      </c>
      <c r="C32" s="12">
        <f>ROUND(C17*(1-0.12),-3)</f>
        <v>123000</v>
      </c>
      <c r="D32" s="12">
        <f>ROUND(D17*(1-0.12),-3)</f>
        <v>158000</v>
      </c>
      <c r="E32" s="13">
        <f>ROUND(E17*(1-0.12),-3)</f>
        <v>185000</v>
      </c>
    </row>
    <row r="33" spans="1:5" ht="13.5" thickBot="1">
      <c r="A33" s="22" t="s">
        <v>18</v>
      </c>
      <c r="B33" s="17">
        <f>ROUND(B17*(1-0.02)*2,-2)/2</f>
        <v>102900</v>
      </c>
      <c r="C33" s="18">
        <f>ROUND(C17*(1-0.02),-3)</f>
        <v>137000</v>
      </c>
      <c r="D33" s="18">
        <f>ROUND(D17*(1-0.02),-3)</f>
        <v>176000</v>
      </c>
      <c r="E33" s="19">
        <f>ROUND(E17*(1-0.02),-3)</f>
        <v>206000</v>
      </c>
    </row>
    <row r="35" ht="12.75">
      <c r="A35" s="21" t="s">
        <v>7</v>
      </c>
    </row>
    <row r="36" spans="1:5" ht="12.75">
      <c r="A36" s="26" t="s">
        <v>8</v>
      </c>
      <c r="B36" s="26"/>
      <c r="C36" s="26"/>
      <c r="D36" s="26"/>
      <c r="E36" s="26"/>
    </row>
    <row r="37" spans="1:5" ht="25.5" customHeight="1">
      <c r="A37" s="28" t="s">
        <v>9</v>
      </c>
      <c r="B37" s="28"/>
      <c r="C37" s="28"/>
      <c r="D37" s="28"/>
      <c r="E37" s="28"/>
    </row>
    <row r="38" spans="1:5" ht="12.75">
      <c r="A38" s="26"/>
      <c r="B38" s="26"/>
      <c r="C38" s="26"/>
      <c r="D38" s="26"/>
      <c r="E38" s="26"/>
    </row>
    <row r="39" spans="1:5" ht="12.75">
      <c r="A39" s="26" t="s">
        <v>10</v>
      </c>
      <c r="B39" s="26"/>
      <c r="C39" s="26"/>
      <c r="D39" s="26"/>
      <c r="E39" s="26"/>
    </row>
    <row r="40" spans="1:5" ht="25.5" customHeight="1">
      <c r="A40" s="28" t="s">
        <v>14</v>
      </c>
      <c r="B40" s="28"/>
      <c r="C40" s="28"/>
      <c r="D40" s="28"/>
      <c r="E40" s="28"/>
    </row>
    <row r="41" spans="1:5" ht="23.25" customHeight="1">
      <c r="A41" s="28" t="s">
        <v>23</v>
      </c>
      <c r="B41" s="28"/>
      <c r="C41" s="28"/>
      <c r="D41" s="28"/>
      <c r="E41" s="28"/>
    </row>
  </sheetData>
  <mergeCells count="4">
    <mergeCell ref="A15:E15"/>
    <mergeCell ref="A37:E37"/>
    <mergeCell ref="A40:E40"/>
    <mergeCell ref="A41:E41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S.G.E.T.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</dc:creator>
  <cp:keywords/>
  <dc:description/>
  <cp:lastModifiedBy>leon</cp:lastModifiedBy>
  <cp:lastPrinted>2006-11-28T04:48:44Z</cp:lastPrinted>
  <dcterms:created xsi:type="dcterms:W3CDTF">2003-05-06T06:48:58Z</dcterms:created>
  <dcterms:modified xsi:type="dcterms:W3CDTF">2007-12-02T11:25:47Z</dcterms:modified>
  <cp:category/>
  <cp:version/>
  <cp:contentType/>
  <cp:contentStatus/>
</cp:coreProperties>
</file>