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<sst xmlns="http://schemas.openxmlformats.org/spreadsheetml/2006/main" count="34" uniqueCount="25">
  <si>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</si>
  <si>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</si>
  <si>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</si>
  <si>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</si>
  <si>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</si>
  <si>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</si>
  <si>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</si>
  <si>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</si>
  <si>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</si>
  <si>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</si>
  <si>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</si>
  <si>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</si>
  <si>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</si>
  <si>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</si>
  <si>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</si>
  <si>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</si>
  <si>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</si>
  <si>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</si>
  <si>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19. Zona locuintelor confort 3</t>
  </si>
  <si>
    <t>19a. Ferentari (Livezilor, Iacob Andrei, etc.), Aparatorii Patriei, Rahova (exclusiv Piata Rahova)</t>
  </si>
  <si>
    <t>Preturi in Euro, pentru apartamente confort 3</t>
  </si>
  <si>
    <t>Anexa nr. 65/1</t>
  </si>
  <si>
    <t xml:space="preserve">   Din actele de proprietate reiese ca se tranzactioneaza un apartament situat in Bucuresti zona 2 - str. Livezilor, cu 3 camere confort 3 la etajul 4/4, apartament construit inainte de 1977</t>
  </si>
  <si>
    <t>Preturi valabile in 2008</t>
  </si>
  <si>
    <r>
      <t xml:space="preserve">   Din grila rezulta ca un apartament cu 3 camere confort 3, situat la etajul 4/4 construit inainte de 1977,  este de </t>
    </r>
    <r>
      <rPr>
        <b/>
        <sz val="10"/>
        <rFont val="Arial"/>
        <family val="2"/>
      </rPr>
      <t>30.500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</si>
</sst>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workbookViewId="0" topLeftCell="A1">
      <selection activeCell="C31" sqref="C31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21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23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="21" customFormat="1" ht="12.75">
      <c r="A7" s="20"/>
    </row>
    <row r="8" s="21" customFormat="1" ht="12.75">
      <c r="A8" s="20"/>
    </row>
    <row r="9" spans="1:8" s="21" customFormat="1" ht="12.75">
      <c r="A9" s="20"/>
      <c r="H9" s="21">
        <f>17500/B18</f>
        <v>1.0294117647058822</v>
      </c>
    </row>
    <row r="10" spans="1:10" s="21" customFormat="1" ht="12.75">
      <c r="A10" s="20"/>
      <c r="H10" s="21">
        <f>1.7*B18</f>
        <v>28900</v>
      </c>
      <c r="I10" s="21">
        <f>1.7*C18</f>
        <v>42500</v>
      </c>
      <c r="J10" s="21">
        <f>1.7*D18</f>
        <v>62900</v>
      </c>
    </row>
    <row r="11" s="21" customFormat="1" ht="12.75">
      <c r="A11" s="21" t="s">
        <v>10</v>
      </c>
    </row>
    <row r="12" ht="12.75">
      <c r="A12" s="23" t="s">
        <v>18</v>
      </c>
    </row>
    <row r="13" ht="12.75">
      <c r="A13" s="21" t="s">
        <v>19</v>
      </c>
    </row>
    <row r="16" spans="1:5" ht="13.5" thickBot="1">
      <c r="A16" s="31" t="s">
        <v>20</v>
      </c>
      <c r="B16" s="31"/>
      <c r="C16" s="31"/>
      <c r="D16" s="31"/>
      <c r="E16" s="31"/>
    </row>
    <row r="17" spans="1:5" ht="12.75">
      <c r="A17" s="9"/>
      <c r="B17" s="27" t="s">
        <v>1</v>
      </c>
      <c r="C17" s="28" t="s">
        <v>2</v>
      </c>
      <c r="D17" s="28" t="s">
        <v>3</v>
      </c>
      <c r="E17" s="29" t="s">
        <v>4</v>
      </c>
    </row>
    <row r="18" spans="1:5" ht="12.75">
      <c r="A18" s="9" t="s">
        <v>0</v>
      </c>
      <c r="B18" s="5">
        <v>17000</v>
      </c>
      <c r="C18" s="3">
        <v>25000</v>
      </c>
      <c r="D18" s="3">
        <v>37000</v>
      </c>
      <c r="E18" s="6">
        <v>0</v>
      </c>
    </row>
    <row r="19" spans="1:10" s="2" customFormat="1" ht="12.75">
      <c r="A19" s="10" t="s">
        <v>11</v>
      </c>
      <c r="B19" s="7"/>
      <c r="C19" s="4"/>
      <c r="D19" s="4"/>
      <c r="E19" s="8"/>
      <c r="F19"/>
      <c r="G19"/>
      <c r="H19"/>
      <c r="I19"/>
      <c r="J19"/>
    </row>
    <row r="20" spans="1:5" ht="12.75">
      <c r="A20" s="9" t="s">
        <v>12</v>
      </c>
      <c r="B20" s="11">
        <f>ROUND(B18*(1-0.12)*2,-3)/2</f>
        <v>15000</v>
      </c>
      <c r="C20" s="12">
        <f>ROUND(C18*(1-0.12)*2,-3)/2</f>
        <v>22000</v>
      </c>
      <c r="D20" s="12">
        <f>ROUND(D18*(1-0.12)*2,-3)/2</f>
        <v>32500</v>
      </c>
      <c r="E20" s="13">
        <f>ROUND(E18*(1-0.12)*2,-3)/2</f>
        <v>0</v>
      </c>
    </row>
    <row r="21" spans="1:5" ht="12.75">
      <c r="A21" s="9" t="s">
        <v>13</v>
      </c>
      <c r="B21" s="11">
        <f>ROUND(B18*(1-0.07)*2,-3)/2</f>
        <v>16000</v>
      </c>
      <c r="C21" s="12">
        <f>ROUND(C18*(1-0.07)*2,-3)/2</f>
        <v>23500</v>
      </c>
      <c r="D21" s="12">
        <f>ROUND(D18*(1-0.07)*2,-3)/2</f>
        <v>34500</v>
      </c>
      <c r="E21" s="13">
        <f>ROUND(E18*(1-0.07)*2,-3)/2</f>
        <v>0</v>
      </c>
    </row>
    <row r="22" spans="1:5" ht="12.75">
      <c r="A22" s="9" t="s">
        <v>14</v>
      </c>
      <c r="B22" s="11">
        <f>ROUND(B18*(1+0.03)*2,-3)/2</f>
        <v>17500</v>
      </c>
      <c r="C22" s="12">
        <f>ROUND(C18*(1+0.03)*2,-3)/2</f>
        <v>26000</v>
      </c>
      <c r="D22" s="12">
        <f>ROUND(D18*(1+0.03)*2,-3)/2</f>
        <v>38000</v>
      </c>
      <c r="E22" s="13">
        <f>ROUND(E18*(1+0.03)*2,-3)/2</f>
        <v>0</v>
      </c>
    </row>
    <row r="23" spans="1:10" s="2" customFormat="1" ht="12.75">
      <c r="A23" s="10" t="s">
        <v>15</v>
      </c>
      <c r="B23" s="16"/>
      <c r="C23" s="14"/>
      <c r="D23" s="14"/>
      <c r="E23" s="15"/>
      <c r="F23"/>
      <c r="G23"/>
      <c r="H23"/>
      <c r="I23"/>
      <c r="J23"/>
    </row>
    <row r="24" spans="1:5" ht="12.75">
      <c r="A24" s="9" t="s">
        <v>12</v>
      </c>
      <c r="B24" s="11">
        <f>ROUND(B18*(1-0.05)*2,-3)/2</f>
        <v>16000</v>
      </c>
      <c r="C24" s="12">
        <f>ROUND(C18*(1-0.05)*2,-3)/2</f>
        <v>24000</v>
      </c>
      <c r="D24" s="12">
        <f>ROUND(D18*(1-0.05)*2,-3)/2</f>
        <v>35000</v>
      </c>
      <c r="E24" s="13">
        <f>ROUND(E18*(1-0.05)*2,-3)/2</f>
        <v>0</v>
      </c>
    </row>
    <row r="25" spans="1:5" ht="12.75">
      <c r="A25" s="9" t="s">
        <v>13</v>
      </c>
      <c r="B25" s="11">
        <f>ROUND(B18*(1-0)*2,-3)/2</f>
        <v>17000</v>
      </c>
      <c r="C25" s="12">
        <f>ROUND(C18*(1-0)*2,-3)/2</f>
        <v>25000</v>
      </c>
      <c r="D25" s="12">
        <f>ROUND(D18*(1-0)*2,-3)/2</f>
        <v>37000</v>
      </c>
      <c r="E25" s="13">
        <f>ROUND(E18*(1-0)*2,-3)/2</f>
        <v>0</v>
      </c>
    </row>
    <row r="26" spans="1:5" ht="12.75">
      <c r="A26" s="9" t="s">
        <v>14</v>
      </c>
      <c r="B26" s="11">
        <f>ROUND(B18*(1+0.1)*2,-3)/2</f>
        <v>18500</v>
      </c>
      <c r="C26" s="12">
        <f>ROUND(C18*(1+0.1)*2,-3)/2</f>
        <v>27500</v>
      </c>
      <c r="D26" s="12">
        <f>ROUND(D18*(1+0.1)*2,-3)/2</f>
        <v>40500</v>
      </c>
      <c r="E26" s="13">
        <f>ROUND(E18*(1+0.1)*2,-3)/2</f>
        <v>0</v>
      </c>
    </row>
    <row r="27" spans="1:10" s="2" customFormat="1" ht="12.75">
      <c r="A27" s="10" t="s">
        <v>16</v>
      </c>
      <c r="B27" s="16"/>
      <c r="C27" s="14"/>
      <c r="D27" s="14"/>
      <c r="E27" s="15"/>
      <c r="F27"/>
      <c r="G27"/>
      <c r="H27"/>
      <c r="I27"/>
      <c r="J27"/>
    </row>
    <row r="28" spans="1:5" ht="12.75">
      <c r="A28" s="9" t="s">
        <v>12</v>
      </c>
      <c r="B28" s="11">
        <f>ROUND(B18*(1-0.1)*2,-3)/2</f>
        <v>15500</v>
      </c>
      <c r="C28" s="12">
        <f>ROUND(C18*(1-0.1)*2,-3)/2</f>
        <v>22500</v>
      </c>
      <c r="D28" s="12">
        <f>ROUND(D18*(1-0.1)*2,-3)/2</f>
        <v>33500</v>
      </c>
      <c r="E28" s="13">
        <f>ROUND(E18*(1-0.1)*2,-3)/2</f>
        <v>0</v>
      </c>
    </row>
    <row r="29" spans="1:5" ht="12.75">
      <c r="A29" s="9" t="s">
        <v>13</v>
      </c>
      <c r="B29" s="11">
        <f>ROUND(B18*(1-0.05)*2,-3)/2</f>
        <v>16000</v>
      </c>
      <c r="C29" s="12">
        <f>ROUND(C18*(1-0.05)*2,-3)/2</f>
        <v>24000</v>
      </c>
      <c r="D29" s="12">
        <f>ROUND(D18*(1-0.05)*2,-3)/2</f>
        <v>35000</v>
      </c>
      <c r="E29" s="13">
        <f>ROUND(E18*(1-0.05)*2,-3)/2</f>
        <v>0</v>
      </c>
    </row>
    <row r="30" spans="1:5" ht="12.75">
      <c r="A30" s="9" t="s">
        <v>14</v>
      </c>
      <c r="B30" s="11">
        <f>ROUND(B18*(1+0.05)*2,-3)/2</f>
        <v>18000</v>
      </c>
      <c r="C30" s="12">
        <f>ROUND(C18*(1+0.05)*2,-3)/2</f>
        <v>26500</v>
      </c>
      <c r="D30" s="12">
        <f>ROUND(D18*(1+0.05)*2,-3)/2</f>
        <v>39000</v>
      </c>
      <c r="E30" s="13">
        <f>ROUND(E18*(1+0.05)*2,-3)/2</f>
        <v>0</v>
      </c>
    </row>
    <row r="31" spans="1:10" s="2" customFormat="1" ht="12.75">
      <c r="A31" s="10" t="s">
        <v>17</v>
      </c>
      <c r="B31" s="16"/>
      <c r="C31" s="14"/>
      <c r="D31" s="14"/>
      <c r="E31" s="15"/>
      <c r="F31"/>
      <c r="G31"/>
      <c r="H31"/>
      <c r="I31"/>
      <c r="J31"/>
    </row>
    <row r="32" spans="1:5" ht="12.75">
      <c r="A32" s="9" t="s">
        <v>12</v>
      </c>
      <c r="B32" s="11">
        <f>ROUND(B18*(1-0.17)*2,-3)/2</f>
        <v>14000</v>
      </c>
      <c r="C32" s="12">
        <f>ROUND(C18*(1-0.17)*2,-3)/2</f>
        <v>21000</v>
      </c>
      <c r="D32" s="12">
        <f>ROUND(D18*(1-0.17)*2,-3)/2</f>
        <v>30500</v>
      </c>
      <c r="E32" s="13">
        <f>ROUND(E18*(1-0.17)*2,-3)/2</f>
        <v>0</v>
      </c>
    </row>
    <row r="33" spans="1:5" ht="12.75">
      <c r="A33" s="9" t="s">
        <v>13</v>
      </c>
      <c r="B33" s="11">
        <f>ROUND(B18*(1-0.12)*2,-3)/2</f>
        <v>15000</v>
      </c>
      <c r="C33" s="12">
        <f>ROUND(C18*(1-0.12)*2,-3)/2</f>
        <v>22000</v>
      </c>
      <c r="D33" s="12">
        <f>ROUND(D18*(1-0.12)*2,-3)/2</f>
        <v>32500</v>
      </c>
      <c r="E33" s="13">
        <f>ROUND(E18*(1-0.12)*2,-3)/2</f>
        <v>0</v>
      </c>
    </row>
    <row r="34" spans="1:5" ht="13.5" thickBot="1">
      <c r="A34" s="24" t="s">
        <v>14</v>
      </c>
      <c r="B34" s="17">
        <f>ROUND(B18*(1-0.02)*2,-3)/2</f>
        <v>16500</v>
      </c>
      <c r="C34" s="18">
        <f>ROUND(C18*(1-0.02)*2,-3)/2</f>
        <v>24500</v>
      </c>
      <c r="D34" s="18">
        <f>ROUND(D18*(1-0.02)*2,-3)/2</f>
        <v>36500</v>
      </c>
      <c r="E34" s="19">
        <f>ROUND(E18*(1-0.02)*2,-3)/2</f>
        <v>0</v>
      </c>
    </row>
    <row r="35" spans="1:5" ht="12.75">
      <c r="A35" s="25"/>
      <c r="B35" s="26"/>
      <c r="C35" s="26"/>
      <c r="D35" s="26"/>
      <c r="E35" s="26"/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9" ht="12.75">
      <c r="A39" s="22" t="s">
        <v>6</v>
      </c>
    </row>
    <row r="40" ht="12.75">
      <c r="A40" s="22" t="s">
        <v>7</v>
      </c>
    </row>
    <row r="41" spans="1:5" ht="38.25" customHeight="1">
      <c r="A41" s="32" t="s">
        <v>8</v>
      </c>
      <c r="B41" s="32"/>
      <c r="C41" s="32"/>
      <c r="D41" s="32"/>
      <c r="E41" s="32"/>
    </row>
    <row r="42" spans="1:5" ht="12.75">
      <c r="A42" s="30"/>
      <c r="B42" s="30"/>
      <c r="C42" s="30"/>
      <c r="D42" s="30"/>
      <c r="E42" s="30"/>
    </row>
    <row r="43" spans="1:5" ht="12.75">
      <c r="A43" s="30" t="s">
        <v>9</v>
      </c>
      <c r="B43" s="30"/>
      <c r="C43" s="30"/>
      <c r="D43" s="30"/>
      <c r="E43" s="30"/>
    </row>
    <row r="44" spans="1:5" ht="51" customHeight="1">
      <c r="A44" s="32" t="s">
        <v>22</v>
      </c>
      <c r="B44" s="32"/>
      <c r="C44" s="32"/>
      <c r="D44" s="32"/>
      <c r="E44" s="32"/>
    </row>
    <row r="45" spans="1:5" ht="38.25" customHeight="1">
      <c r="A45" s="32" t="s">
        <v>24</v>
      </c>
      <c r="B45" s="32"/>
      <c r="C45" s="32"/>
      <c r="D45" s="32"/>
      <c r="E45" s="32"/>
    </row>
  </sheetData>
  <mergeCells count="4">
    <mergeCell ref="A16:E16"/>
    <mergeCell ref="A41:E41"/>
    <mergeCell ref="A44:E44"/>
    <mergeCell ref="A45:E45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2006-11-28T08:57:19Z</cp:lastPrinted>
  <dcterms:created xsi:type="dcterms:W3CDTF">2003-05-06T06:48:58Z</dcterms:created>
  <dcterms:modified xsi:type="dcterms:W3CDTF">2007-12-02T14:37:38Z</dcterms:modified>
  <cp:category/>
  <cp:version/>
  <cp:contentType/>
  <cp:contentStatus/>
</cp:coreProperties>
</file>